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210" windowWidth="14295" windowHeight="9285" activeTab="0"/>
  </bookViews>
  <sheets>
    <sheet name="Bieu 3" sheetId="1" r:id="rId1"/>
    <sheet name="Bieu 4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<sst xmlns="http://schemas.openxmlformats.org/spreadsheetml/2006/main" count="126" uniqueCount="89">
  <si>
    <t>Đơn vị: SỞ CÔNG THƯƠNG TỈNH HẢI DƯƠNG</t>
  </si>
  <si>
    <t>Chương: 416</t>
  </si>
  <si>
    <t>Số TT</t>
  </si>
  <si>
    <t>Nội dung</t>
  </si>
  <si>
    <t>Trong đó</t>
  </si>
  <si>
    <t>I</t>
  </si>
  <si>
    <t>Số thu phí, lệ phí</t>
  </si>
  <si>
    <t>1.1</t>
  </si>
  <si>
    <t>1.2</t>
  </si>
  <si>
    <t>Chi từ nguồn thu phí được để lại</t>
  </si>
  <si>
    <t>2.1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</si>
  <si>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</si>
  <si>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</si>
  <si>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</si>
  <si>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</si>
  <si>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</si>
  <si>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</si>
  <si>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</si>
  <si>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</si>
  <si>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</si>
  <si>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4.1</t>
  </si>
  <si>
    <t>4.2</t>
  </si>
  <si>
    <t>Chi hoạt động kinh tế</t>
  </si>
  <si>
    <t>Chi sự nghiệp bảo vệ môi trường</t>
  </si>
  <si>
    <t>Tổng số thu, chi, nộp ngân sách phí, lệ phí</t>
  </si>
  <si>
    <t>Số thu lệ phí</t>
  </si>
  <si>
    <t>Lệ phí xác nhận kiến thức về ATTP</t>
  </si>
  <si>
    <t>Biểu số 3 - Ban hành kèm theo Thông tư số 61/2017/TT-BTC ngày 15 tháng 6 năm 2017 của Bộ Tài chính</t>
  </si>
  <si>
    <t>Đơn vị: SỞ CÔNG THƯƠNG HẢI DƯƠNG</t>
  </si>
  <si>
    <t>(Dùng cho đơn vị dự toán cấp trên và đơn vị dự toán sử dụng ngân sách nhà nước)</t>
  </si>
  <si>
    <t>ĐV tính: Triệu đồng</t>
  </si>
  <si>
    <t>Dự toán năm</t>
  </si>
  <si>
    <t>Biểu số 4 - Ban hành kèm theo Thông tư số 61/2017/TT-BTC ngày 15 tháng 6 năm 2017 của Bộ Tài chính</t>
  </si>
  <si>
    <t>Số liệu báo cáo quyết toán</t>
  </si>
  <si>
    <t>Số liệu quyết toán được duyệt</t>
  </si>
  <si>
    <t>Quỹ lương</t>
  </si>
  <si>
    <t>Mua sắm, sửa chữa</t>
  </si>
  <si>
    <t>Quyết toán thu</t>
  </si>
  <si>
    <t>A</t>
  </si>
  <si>
    <t>Tổng số thu</t>
  </si>
  <si>
    <t>B</t>
  </si>
  <si>
    <t>Chi từ nguồn thu được để lại</t>
  </si>
  <si>
    <t>C</t>
  </si>
  <si>
    <t>Số thu nộp NSNN</t>
  </si>
  <si>
    <t>Quyết toán chi ngân sách nhà nước</t>
  </si>
  <si>
    <t>Trích lập các quỹ</t>
  </si>
  <si>
    <t>Chương:416</t>
  </si>
  <si>
    <t>Chi thường xuyên</t>
  </si>
  <si>
    <t>Số thu phí</t>
  </si>
  <si>
    <t>Phí thẩm định TKKT</t>
  </si>
  <si>
    <t>Phí thẩm định hoạt động điện lực</t>
  </si>
  <si>
    <t>Phí sự dụng VL nổ công nghiệp</t>
  </si>
  <si>
    <t>Phí cấp giấy đủ ĐK kinh doanh thương mại</t>
  </si>
  <si>
    <t>Phí cấp GP đủ ĐK an toàn vệ sinh thực phẩm</t>
  </si>
  <si>
    <t>Phí phê duyệt biện pháp phòng ngừa sự cố hóa chất</t>
  </si>
  <si>
    <t>Kinh phí thực hiện chế độ tự chủ ( có chi tiết đính kèm)</t>
  </si>
  <si>
    <t>Chi sự nghiệp</t>
  </si>
  <si>
    <t>Chi không thường xuyên</t>
  </si>
  <si>
    <t xml:space="preserve">Kinh phí sự nghiệp đào tạo </t>
  </si>
  <si>
    <t>Kinh phí sự nghiệp khác</t>
  </si>
  <si>
    <t>- Kinh phí xúc tiến thương mại</t>
  </si>
  <si>
    <t xml:space="preserve"> - Kinh phí chương trình thương mại điên tử</t>
  </si>
  <si>
    <t xml:space="preserve"> - Kinh phí khuyến công</t>
  </si>
  <si>
    <t>2.2.1</t>
  </si>
  <si>
    <t>2.2.2</t>
  </si>
  <si>
    <r>
      <t>QUYẾT TOÁN THU - CHI NGUỒN NSNN, NGUỒN KHÁC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NĂM 2017</t>
    </r>
  </si>
  <si>
    <t>(Kèm theo Quyết định số              /QĐ-SCT ngày          / 7/2018 của Sở Công Thương )</t>
  </si>
  <si>
    <t>Thành lập văn phòng đại diện</t>
  </si>
  <si>
    <t>Phí cấp giấy chứng nhân vận chuyển hàng nguy hiểm</t>
  </si>
  <si>
    <t>Số thu phạt vi phạm hành chính</t>
  </si>
  <si>
    <t>1.3</t>
  </si>
  <si>
    <t>Kinh phí khuyến công</t>
  </si>
  <si>
    <t>Kinh phí xúc tiến thương mại</t>
  </si>
  <si>
    <t>Kinh phí cải cách tiền lương</t>
  </si>
  <si>
    <t>Chi sự nghiệp đào tạo</t>
  </si>
  <si>
    <t xml:space="preserve"> Điều tra khảo sát ô nhiễm môi trường làng nghề</t>
  </si>
  <si>
    <t>Tập huấn, tuyên truyền về ô nhiễm môi trường làng nghề, cum công nghệp</t>
  </si>
  <si>
    <t>Tập huấn, tuyên truyền phổ biến văn bản quy phạm pháp luật về lĩnh vực công thương cho các cá nhân, doanh nghiệp trên địa bàn tỉnh Hải Dương</t>
  </si>
  <si>
    <t>So với dự toán (%)</t>
  </si>
  <si>
    <t>Lũy kế từ đầu năm</t>
  </si>
  <si>
    <t>ĐV tính: 1.000 đồng</t>
  </si>
  <si>
    <t>Thực hiện quý II năm 2021</t>
  </si>
  <si>
    <t>-Kinh phí sự nghiệp công thương khác, trong đó:</t>
  </si>
  <si>
    <t>+ Kinh phí thực hiện Chương trình QG về tiết kiệm năng lượng</t>
  </si>
  <si>
    <t>+ Kinh phí tổ chức Hội chợ hưởng ứng cuộc vận động người Việt Nam ưu tiên dùng hàng Việt Nam</t>
  </si>
  <si>
    <t>+Kinh phí tổ chức Hội nghị xúc tiến, tiêu thụ vải thiều và nông sản tiêu biểu tỉnh Hải Dương năm 2022</t>
  </si>
  <si>
    <t>Kinh phí tiết kiệm 10%</t>
  </si>
  <si>
    <t>2.2.3</t>
  </si>
  <si>
    <t>ĐÁNH GIÁ THỰC HIỆN DỰ TOÁN THU- CHI NGÂN SÁCH QUÝ III/2022</t>
  </si>
</sst>
</file>

<file path=xl/styles.xml><?xml version="1.0" encoding="utf-8"?>
<styleSheet xmlns="http://schemas.openxmlformats.org/spreadsheetml/2006/main">
  <numFmts count="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b/>
      <i/>
      <sz val="12"/>
      <color indexed="8"/>
      <name val="Times New Roman"/>
      <family val="1"/>
    </font>
    <font>
      <i/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.VnTime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0"/>
      <name val=".VnTime"/>
      <family val="2"/>
    </font>
    <font>
      <i/>
      <sz val="12"/>
      <color indexed="10"/>
      <name val="Times New Roman"/>
      <family val="1"/>
    </font>
    <font>
      <i/>
      <sz val="12"/>
      <color indexed="10"/>
      <name val=".VnTime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FF0000"/>
      <name val=".VnTime"/>
      <family val="2"/>
    </font>
    <font>
      <i/>
      <sz val="12"/>
      <color rgb="FFFF0000"/>
      <name val="Times New Roman"/>
      <family val="1"/>
    </font>
    <font>
      <i/>
      <sz val="12"/>
      <color rgb="FFFF0000"/>
      <name val=".VnTime"/>
      <family val="2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1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left" vertical="center" wrapText="1"/>
    </xf>
    <xf numFmtId="3" fontId="51" fillId="33" borderId="11" xfId="0" applyNumberFormat="1" applyFont="1" applyFill="1" applyBorder="1" applyAlignment="1">
      <alignment horizontal="right" vertical="center" wrapText="1"/>
    </xf>
    <xf numFmtId="164" fontId="51" fillId="33" borderId="10" xfId="0" applyNumberFormat="1" applyFont="1" applyFill="1" applyBorder="1" applyAlignment="1">
      <alignment horizontal="right" vertical="center" wrapText="1"/>
    </xf>
    <xf numFmtId="9" fontId="5" fillId="0" borderId="10" xfId="55" applyNumberFormat="1" applyFont="1" applyBorder="1">
      <alignment/>
      <protection/>
    </xf>
    <xf numFmtId="0" fontId="50" fillId="33" borderId="13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wrapText="1"/>
    </xf>
    <xf numFmtId="9" fontId="7" fillId="0" borderId="10" xfId="55" applyNumberFormat="1" applyFont="1" applyBorder="1">
      <alignment/>
      <protection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 quotePrefix="1">
      <alignment wrapText="1"/>
    </xf>
    <xf numFmtId="3" fontId="52" fillId="33" borderId="1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54" fillId="33" borderId="13" xfId="0" applyNumberFormat="1" applyFont="1" applyFill="1" applyBorder="1" applyAlignment="1">
      <alignment horizontal="center" wrapText="1"/>
    </xf>
    <xf numFmtId="9" fontId="55" fillId="0" borderId="10" xfId="55" applyNumberFormat="1" applyFont="1" applyBorder="1">
      <alignment/>
      <protection/>
    </xf>
    <xf numFmtId="3" fontId="54" fillId="33" borderId="10" xfId="0" applyNumberFormat="1" applyFont="1" applyFill="1" applyBorder="1" applyAlignment="1">
      <alignment horizontal="right" wrapText="1"/>
    </xf>
    <xf numFmtId="3" fontId="56" fillId="0" borderId="10" xfId="55" applyNumberFormat="1" applyFont="1" applyBorder="1">
      <alignment/>
      <protection/>
    </xf>
    <xf numFmtId="9" fontId="56" fillId="0" borderId="10" xfId="55" applyNumberFormat="1" applyFont="1" applyBorder="1">
      <alignment/>
      <protection/>
    </xf>
    <xf numFmtId="3" fontId="57" fillId="33" borderId="10" xfId="0" applyNumberFormat="1" applyFont="1" applyFill="1" applyBorder="1" applyAlignment="1">
      <alignment horizontal="right" wrapText="1"/>
    </xf>
    <xf numFmtId="3" fontId="58" fillId="33" borderId="10" xfId="0" applyNumberFormat="1" applyFont="1" applyFill="1" applyBorder="1" applyAlignment="1">
      <alignment horizontal="right" wrapText="1"/>
    </xf>
    <xf numFmtId="9" fontId="59" fillId="0" borderId="10" xfId="55" applyNumberFormat="1" applyFont="1" applyBorder="1">
      <alignment/>
      <protection/>
    </xf>
    <xf numFmtId="3" fontId="60" fillId="33" borderId="10" xfId="0" applyNumberFormat="1" applyFont="1" applyFill="1" applyBorder="1" applyAlignment="1">
      <alignment horizontal="right" wrapText="1"/>
    </xf>
    <xf numFmtId="9" fontId="61" fillId="0" borderId="10" xfId="55" applyNumberFormat="1" applyFont="1" applyBorder="1">
      <alignment/>
      <protection/>
    </xf>
    <xf numFmtId="0" fontId="51" fillId="33" borderId="14" xfId="0" applyFont="1" applyFill="1" applyBorder="1" applyAlignment="1">
      <alignment horizontal="center" wrapText="1"/>
    </xf>
    <xf numFmtId="0" fontId="52" fillId="33" borderId="14" xfId="0" applyFont="1" applyFill="1" applyBorder="1" applyAlignment="1" quotePrefix="1">
      <alignment wrapText="1"/>
    </xf>
    <xf numFmtId="9" fontId="7" fillId="0" borderId="11" xfId="55" applyNumberFormat="1" applyFont="1" applyBorder="1">
      <alignment/>
      <protection/>
    </xf>
    <xf numFmtId="0" fontId="52" fillId="33" borderId="11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0" fontId="52" fillId="33" borderId="0" xfId="0" applyFont="1" applyFill="1" applyBorder="1" applyAlignment="1">
      <alignment wrapText="1"/>
    </xf>
    <xf numFmtId="3" fontId="52" fillId="33" borderId="0" xfId="0" applyNumberFormat="1" applyFont="1" applyFill="1" applyBorder="1" applyAlignment="1">
      <alignment horizontal="right" wrapText="1"/>
    </xf>
    <xf numFmtId="9" fontId="7" fillId="0" borderId="0" xfId="55" applyNumberFormat="1" applyFont="1" applyBorder="1">
      <alignment/>
      <protection/>
    </xf>
    <xf numFmtId="0" fontId="0" fillId="35" borderId="0" xfId="0" applyFill="1" applyAlignment="1">
      <alignment/>
    </xf>
    <xf numFmtId="3" fontId="50" fillId="35" borderId="13" xfId="0" applyNumberFormat="1" applyFont="1" applyFill="1" applyBorder="1" applyAlignment="1">
      <alignment horizontal="right" wrapText="1"/>
    </xf>
    <xf numFmtId="3" fontId="50" fillId="35" borderId="10" xfId="0" applyNumberFormat="1" applyFont="1" applyFill="1" applyBorder="1" applyAlignment="1">
      <alignment horizontal="right" wrapText="1"/>
    </xf>
    <xf numFmtId="3" fontId="5" fillId="35" borderId="10" xfId="55" applyNumberFormat="1" applyFont="1" applyFill="1" applyBorder="1">
      <alignment/>
      <protection/>
    </xf>
    <xf numFmtId="3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3" fontId="52" fillId="35" borderId="14" xfId="0" applyNumberFormat="1" applyFont="1" applyFill="1" applyBorder="1" applyAlignment="1">
      <alignment horizontal="right" wrapText="1"/>
    </xf>
    <xf numFmtId="3" fontId="52" fillId="35" borderId="11" xfId="0" applyNumberFormat="1" applyFont="1" applyFill="1" applyBorder="1" applyAlignment="1">
      <alignment horizontal="right" wrapText="1"/>
    </xf>
    <xf numFmtId="3" fontId="52" fillId="35" borderId="0" xfId="0" applyNumberFormat="1" applyFont="1" applyFill="1" applyBorder="1" applyAlignment="1">
      <alignment horizontal="right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0" fillId="33" borderId="0" xfId="0" applyFont="1" applyFill="1" applyAlignment="1">
      <alignment horizontal="left" vertical="top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2Bieu so 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&#253;%20I+II+III+IV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3"/>
      <sheetName val="Bieu 4"/>
      <sheetName val="Sheet3"/>
    </sheetNames>
    <sheetDataSet>
      <sheetData sheetId="0">
        <row r="123">
          <cell r="E123">
            <v>290494</v>
          </cell>
        </row>
        <row r="126">
          <cell r="E126">
            <v>290494</v>
          </cell>
        </row>
        <row r="133">
          <cell r="E133">
            <v>5408914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4">
      <selection activeCell="H9" sqref="H9"/>
    </sheetView>
  </sheetViews>
  <sheetFormatPr defaultColWidth="9.140625" defaultRowHeight="15"/>
  <cols>
    <col min="1" max="1" width="6.140625" style="0" customWidth="1"/>
    <col min="2" max="2" width="42.28125" style="0" customWidth="1"/>
    <col min="3" max="3" width="14.140625" style="58" customWidth="1"/>
    <col min="4" max="4" width="11.8515625" style="0" customWidth="1"/>
    <col min="5" max="5" width="13.00390625" style="0" customWidth="1"/>
    <col min="6" max="6" width="12.00390625" style="0" customWidth="1"/>
    <col min="7" max="8" width="10.140625" style="0" bestFit="1" customWidth="1"/>
  </cols>
  <sheetData>
    <row r="1" spans="1:6" ht="15">
      <c r="A1" s="73" t="s">
        <v>27</v>
      </c>
      <c r="B1" s="73"/>
      <c r="C1" s="73"/>
      <c r="D1" s="73"/>
      <c r="E1" s="73"/>
      <c r="F1" s="73"/>
    </row>
    <row r="2" spans="1:6" ht="22.5" customHeight="1">
      <c r="A2" s="74" t="s">
        <v>28</v>
      </c>
      <c r="B2" s="74"/>
      <c r="C2" s="74"/>
      <c r="D2" s="74"/>
      <c r="E2" s="74"/>
      <c r="F2" s="74"/>
    </row>
    <row r="3" spans="1:6" ht="18.75" customHeight="1">
      <c r="A3" s="74" t="s">
        <v>46</v>
      </c>
      <c r="B3" s="74"/>
      <c r="C3" s="74"/>
      <c r="D3" s="74"/>
      <c r="E3" s="74"/>
      <c r="F3" s="74"/>
    </row>
    <row r="4" spans="1:6" ht="15.75">
      <c r="A4" s="75" t="s">
        <v>88</v>
      </c>
      <c r="B4" s="75"/>
      <c r="C4" s="75"/>
      <c r="D4" s="75"/>
      <c r="E4" s="75"/>
      <c r="F4" s="75"/>
    </row>
    <row r="5" spans="1:6" ht="15.75">
      <c r="A5" s="76" t="s">
        <v>29</v>
      </c>
      <c r="B5" s="76"/>
      <c r="C5" s="76"/>
      <c r="D5" s="76"/>
      <c r="E5" s="76"/>
      <c r="F5" s="76"/>
    </row>
    <row r="6" spans="5:6" ht="15.75">
      <c r="E6" s="79" t="s">
        <v>80</v>
      </c>
      <c r="F6" s="79"/>
    </row>
    <row r="7" spans="1:6" ht="16.5" customHeight="1">
      <c r="A7" s="71" t="s">
        <v>2</v>
      </c>
      <c r="B7" s="71" t="s">
        <v>3</v>
      </c>
      <c r="C7" s="69" t="s">
        <v>31</v>
      </c>
      <c r="D7" s="77" t="s">
        <v>81</v>
      </c>
      <c r="E7" s="77" t="s">
        <v>79</v>
      </c>
      <c r="F7" s="77" t="s">
        <v>78</v>
      </c>
    </row>
    <row r="8" spans="1:6" ht="30.75" customHeight="1">
      <c r="A8" s="72"/>
      <c r="B8" s="72"/>
      <c r="C8" s="70"/>
      <c r="D8" s="78"/>
      <c r="E8" s="78"/>
      <c r="F8" s="78"/>
    </row>
    <row r="9" spans="1:6" ht="21" customHeight="1">
      <c r="A9" s="32" t="s">
        <v>5</v>
      </c>
      <c r="B9" s="33" t="s">
        <v>24</v>
      </c>
      <c r="C9" s="59">
        <v>600000</v>
      </c>
      <c r="D9" s="40">
        <f>D10</f>
        <v>94516</v>
      </c>
      <c r="E9" s="40">
        <f>'[1]Bieu 3'!$E$123</f>
        <v>290494</v>
      </c>
      <c r="F9" s="41">
        <f>E9/C9</f>
        <v>0.4841566666666667</v>
      </c>
    </row>
    <row r="10" spans="1:6" ht="21" customHeight="1">
      <c r="A10" s="17">
        <v>1</v>
      </c>
      <c r="B10" s="12" t="s">
        <v>6</v>
      </c>
      <c r="C10" s="60">
        <v>600000</v>
      </c>
      <c r="D10" s="42">
        <f>D11+D12</f>
        <v>94516</v>
      </c>
      <c r="E10" s="42">
        <f>E9</f>
        <v>290494</v>
      </c>
      <c r="F10" s="41">
        <f>E10/C10</f>
        <v>0.4841566666666667</v>
      </c>
    </row>
    <row r="11" spans="1:6" ht="21" customHeight="1">
      <c r="A11" s="2" t="s">
        <v>7</v>
      </c>
      <c r="B11" s="16" t="s">
        <v>25</v>
      </c>
      <c r="C11" s="61">
        <v>0</v>
      </c>
      <c r="D11" s="43">
        <v>0</v>
      </c>
      <c r="E11" s="43">
        <v>0</v>
      </c>
      <c r="F11" s="44"/>
    </row>
    <row r="12" spans="1:6" ht="21" customHeight="1">
      <c r="A12" s="2" t="s">
        <v>8</v>
      </c>
      <c r="B12" s="16" t="s">
        <v>48</v>
      </c>
      <c r="C12" s="62">
        <v>600000</v>
      </c>
      <c r="D12" s="45">
        <v>94516</v>
      </c>
      <c r="E12" s="40">
        <f>'[1]Bieu 3'!$E$126</f>
        <v>290494</v>
      </c>
      <c r="F12" s="44">
        <f>E12/C12</f>
        <v>0.4841566666666667</v>
      </c>
    </row>
    <row r="13" spans="1:6" ht="21" customHeight="1">
      <c r="A13" s="17">
        <v>2</v>
      </c>
      <c r="B13" s="12" t="s">
        <v>9</v>
      </c>
      <c r="C13" s="63">
        <v>0</v>
      </c>
      <c r="D13" s="46">
        <v>0</v>
      </c>
      <c r="E13" s="46">
        <v>0</v>
      </c>
      <c r="F13" s="44"/>
    </row>
    <row r="14" spans="1:6" ht="21" customHeight="1">
      <c r="A14" s="17">
        <v>3</v>
      </c>
      <c r="B14" s="12" t="s">
        <v>15</v>
      </c>
      <c r="C14" s="60">
        <v>600000</v>
      </c>
      <c r="D14" s="42">
        <f>D15+D16</f>
        <v>94516</v>
      </c>
      <c r="E14" s="42">
        <f>E15+E16</f>
        <v>290494</v>
      </c>
      <c r="F14" s="41">
        <f>E14/C14</f>
        <v>0.4841566666666667</v>
      </c>
    </row>
    <row r="15" spans="1:6" ht="21" customHeight="1">
      <c r="A15" s="2" t="s">
        <v>16</v>
      </c>
      <c r="B15" s="16" t="s">
        <v>25</v>
      </c>
      <c r="C15" s="61">
        <v>0</v>
      </c>
      <c r="D15" s="45">
        <f>D11</f>
        <v>0</v>
      </c>
      <c r="E15" s="45">
        <f>E11</f>
        <v>0</v>
      </c>
      <c r="F15" s="44"/>
    </row>
    <row r="16" spans="1:6" ht="21" customHeight="1">
      <c r="A16" s="2" t="s">
        <v>17</v>
      </c>
      <c r="B16" s="16" t="s">
        <v>48</v>
      </c>
      <c r="C16" s="62">
        <v>600000</v>
      </c>
      <c r="D16" s="45">
        <f>D12</f>
        <v>94516</v>
      </c>
      <c r="E16" s="45">
        <f>E12</f>
        <v>290494</v>
      </c>
      <c r="F16" s="44">
        <f aca="true" t="shared" si="0" ref="F16:F27">E16/C16</f>
        <v>0.4841566666666667</v>
      </c>
    </row>
    <row r="17" spans="1:6" ht="21" customHeight="1">
      <c r="A17" s="17" t="s">
        <v>18</v>
      </c>
      <c r="B17" s="12" t="s">
        <v>19</v>
      </c>
      <c r="C17" s="60">
        <f>C18+C25+C26</f>
        <v>20885000</v>
      </c>
      <c r="D17" s="42">
        <f>D18+D22</f>
        <v>2042013</v>
      </c>
      <c r="E17" s="42">
        <f>E18</f>
        <v>5520264</v>
      </c>
      <c r="F17" s="41">
        <f t="shared" si="0"/>
        <v>0.26431716542973427</v>
      </c>
    </row>
    <row r="18" spans="1:6" ht="21" customHeight="1">
      <c r="A18" s="35">
        <v>1</v>
      </c>
      <c r="B18" s="36" t="s">
        <v>12</v>
      </c>
      <c r="C18" s="64">
        <f>C19+C20+C21</f>
        <v>7795000</v>
      </c>
      <c r="D18" s="46">
        <f>D20+D19</f>
        <v>2042013</v>
      </c>
      <c r="E18" s="46">
        <f>E20+E19</f>
        <v>5520264</v>
      </c>
      <c r="F18" s="47">
        <f>E18/C18</f>
        <v>0.7081801154586274</v>
      </c>
    </row>
    <row r="19" spans="1:6" ht="31.5" customHeight="1">
      <c r="A19" s="13" t="s">
        <v>7</v>
      </c>
      <c r="B19" s="4" t="s">
        <v>55</v>
      </c>
      <c r="C19" s="65">
        <v>7234500</v>
      </c>
      <c r="D19" s="48">
        <v>1930663</v>
      </c>
      <c r="E19" s="48">
        <f>'[1]Bieu 3'!$E$133</f>
        <v>5408914</v>
      </c>
      <c r="F19" s="44">
        <f t="shared" si="0"/>
        <v>0.7476555394291243</v>
      </c>
    </row>
    <row r="20" spans="1:6" ht="21" customHeight="1">
      <c r="A20" s="13" t="s">
        <v>8</v>
      </c>
      <c r="B20" s="4" t="s">
        <v>14</v>
      </c>
      <c r="C20" s="65">
        <v>325500</v>
      </c>
      <c r="D20" s="48">
        <v>111350</v>
      </c>
      <c r="E20" s="48">
        <f>D20</f>
        <v>111350</v>
      </c>
      <c r="F20" s="44">
        <f t="shared" si="0"/>
        <v>0.3420890937019969</v>
      </c>
    </row>
    <row r="21" spans="1:6" ht="21" customHeight="1">
      <c r="A21" s="13" t="s">
        <v>70</v>
      </c>
      <c r="B21" s="4" t="s">
        <v>86</v>
      </c>
      <c r="C21" s="65">
        <v>235000</v>
      </c>
      <c r="D21" s="15"/>
      <c r="E21" s="14"/>
      <c r="F21" s="31">
        <f>D21/C21</f>
        <v>0</v>
      </c>
    </row>
    <row r="22" spans="1:6" ht="21" customHeight="1">
      <c r="A22" s="35">
        <v>2</v>
      </c>
      <c r="B22" s="36" t="s">
        <v>56</v>
      </c>
      <c r="C22" s="64">
        <f>C25+C26</f>
        <v>13090000</v>
      </c>
      <c r="D22" s="46">
        <f>D23+D24</f>
        <v>0</v>
      </c>
      <c r="E22" s="46">
        <v>0</v>
      </c>
      <c r="F22" s="47">
        <f t="shared" si="0"/>
        <v>0</v>
      </c>
    </row>
    <row r="23" spans="1:6" ht="21" customHeight="1">
      <c r="A23" s="2" t="s">
        <v>10</v>
      </c>
      <c r="B23" s="3" t="s">
        <v>47</v>
      </c>
      <c r="C23" s="62">
        <v>0</v>
      </c>
      <c r="D23" s="45">
        <v>0</v>
      </c>
      <c r="E23" s="45">
        <v>0</v>
      </c>
      <c r="F23" s="44">
        <v>0</v>
      </c>
    </row>
    <row r="24" spans="1:6" ht="21" customHeight="1">
      <c r="A24" s="2" t="s">
        <v>11</v>
      </c>
      <c r="B24" s="3" t="s">
        <v>57</v>
      </c>
      <c r="C24" s="62">
        <v>0</v>
      </c>
      <c r="D24" s="45">
        <v>0</v>
      </c>
      <c r="E24" s="45">
        <v>0</v>
      </c>
      <c r="F24" s="44">
        <v>0</v>
      </c>
    </row>
    <row r="25" spans="1:6" ht="21" customHeight="1">
      <c r="A25" s="2" t="s">
        <v>63</v>
      </c>
      <c r="B25" s="3" t="s">
        <v>58</v>
      </c>
      <c r="C25" s="62">
        <v>0</v>
      </c>
      <c r="D25" s="45">
        <v>0</v>
      </c>
      <c r="E25" s="45">
        <v>0</v>
      </c>
      <c r="F25" s="44">
        <v>0</v>
      </c>
    </row>
    <row r="26" spans="1:6" ht="21" customHeight="1">
      <c r="A26" s="2" t="s">
        <v>64</v>
      </c>
      <c r="B26" s="3" t="s">
        <v>59</v>
      </c>
      <c r="C26" s="62">
        <f>C27+C28+C29+C30+C34</f>
        <v>13090000</v>
      </c>
      <c r="D26" s="45">
        <f>D27+D28+D29</f>
        <v>0</v>
      </c>
      <c r="E26" s="45">
        <v>0</v>
      </c>
      <c r="F26" s="44">
        <f t="shared" si="0"/>
        <v>0</v>
      </c>
    </row>
    <row r="27" spans="1:6" ht="21" customHeight="1">
      <c r="A27" s="2"/>
      <c r="B27" s="37" t="s">
        <v>60</v>
      </c>
      <c r="C27" s="65">
        <v>2250000</v>
      </c>
      <c r="D27" s="15">
        <v>0</v>
      </c>
      <c r="E27" s="48">
        <v>0</v>
      </c>
      <c r="F27" s="49">
        <f t="shared" si="0"/>
        <v>0</v>
      </c>
    </row>
    <row r="28" spans="1:6" ht="21" customHeight="1">
      <c r="A28" s="2"/>
      <c r="B28" s="37" t="s">
        <v>61</v>
      </c>
      <c r="C28" s="65">
        <v>900000</v>
      </c>
      <c r="D28" s="15">
        <v>0</v>
      </c>
      <c r="E28" s="48">
        <v>0</v>
      </c>
      <c r="F28" s="49">
        <f>E28/C28</f>
        <v>0</v>
      </c>
    </row>
    <row r="29" spans="1:6" ht="21" customHeight="1">
      <c r="A29" s="2"/>
      <c r="B29" s="37" t="s">
        <v>62</v>
      </c>
      <c r="C29" s="65">
        <v>4050000</v>
      </c>
      <c r="D29" s="15">
        <v>0</v>
      </c>
      <c r="E29" s="15">
        <v>0</v>
      </c>
      <c r="F29" s="34">
        <f aca="true" t="shared" si="1" ref="F29:F34">D29/C29</f>
        <v>0</v>
      </c>
    </row>
    <row r="30" spans="1:6" ht="27" customHeight="1">
      <c r="A30" s="50"/>
      <c r="B30" s="51" t="s">
        <v>82</v>
      </c>
      <c r="C30" s="66">
        <f>C31+C32+C33</f>
        <v>4581000</v>
      </c>
      <c r="D30" s="15">
        <v>0</v>
      </c>
      <c r="E30" s="15">
        <v>0</v>
      </c>
      <c r="F30" s="34">
        <f t="shared" si="1"/>
        <v>0</v>
      </c>
    </row>
    <row r="31" spans="1:6" ht="29.25" customHeight="1">
      <c r="A31" s="50"/>
      <c r="B31" s="51" t="s">
        <v>83</v>
      </c>
      <c r="C31" s="66">
        <v>1170000</v>
      </c>
      <c r="D31" s="15">
        <v>0</v>
      </c>
      <c r="E31" s="15">
        <f>D31</f>
        <v>0</v>
      </c>
      <c r="F31" s="34">
        <f t="shared" si="1"/>
        <v>0</v>
      </c>
    </row>
    <row r="32" spans="1:6" ht="28.5" customHeight="1">
      <c r="A32" s="50"/>
      <c r="B32" s="51" t="s">
        <v>84</v>
      </c>
      <c r="C32" s="66">
        <v>1800000</v>
      </c>
      <c r="D32" s="15">
        <v>0</v>
      </c>
      <c r="E32" s="15">
        <f>D32</f>
        <v>0</v>
      </c>
      <c r="F32" s="34">
        <f t="shared" si="1"/>
        <v>0</v>
      </c>
    </row>
    <row r="33" spans="1:6" ht="27" customHeight="1">
      <c r="A33" s="50"/>
      <c r="B33" s="51" t="s">
        <v>85</v>
      </c>
      <c r="C33" s="66">
        <v>1611000</v>
      </c>
      <c r="D33" s="15">
        <v>0</v>
      </c>
      <c r="E33" s="15">
        <f>D33</f>
        <v>0</v>
      </c>
      <c r="F33" s="34">
        <f t="shared" si="1"/>
        <v>0</v>
      </c>
    </row>
    <row r="34" spans="1:6" ht="21" customHeight="1">
      <c r="A34" s="5" t="s">
        <v>87</v>
      </c>
      <c r="B34" s="53" t="s">
        <v>86</v>
      </c>
      <c r="C34" s="67">
        <f>509000+450000+350000</f>
        <v>1309000</v>
      </c>
      <c r="D34" s="38"/>
      <c r="E34" s="38"/>
      <c r="F34" s="52">
        <f t="shared" si="1"/>
        <v>0</v>
      </c>
    </row>
    <row r="35" spans="1:6" ht="23.25" customHeight="1">
      <c r="A35" s="54"/>
      <c r="B35" s="55"/>
      <c r="C35" s="68"/>
      <c r="D35" s="56"/>
      <c r="E35" s="56"/>
      <c r="F35" s="57"/>
    </row>
    <row r="36" spans="1:6" ht="23.25" customHeight="1">
      <c r="A36" s="54"/>
      <c r="B36" s="55"/>
      <c r="C36" s="68"/>
      <c r="D36" s="56"/>
      <c r="E36" s="56"/>
      <c r="F36" s="57"/>
    </row>
    <row r="37" spans="1:6" ht="23.25" customHeight="1">
      <c r="A37" s="54"/>
      <c r="B37" s="55"/>
      <c r="C37" s="68"/>
      <c r="D37" s="56"/>
      <c r="E37" s="56"/>
      <c r="F37" s="57"/>
    </row>
    <row r="38" ht="23.25" customHeight="1">
      <c r="C38"/>
    </row>
    <row r="39" ht="23.25" customHeight="1">
      <c r="C39"/>
    </row>
    <row r="40" ht="23.25" customHeight="1">
      <c r="C40"/>
    </row>
    <row r="41" ht="23.25" customHeight="1">
      <c r="C41"/>
    </row>
    <row r="42" ht="23.25" customHeight="1">
      <c r="C42"/>
    </row>
    <row r="43" ht="23.25" customHeight="1">
      <c r="C43"/>
    </row>
    <row r="44" ht="23.25" customHeight="1">
      <c r="C44"/>
    </row>
    <row r="45" ht="23.25" customHeight="1">
      <c r="C45"/>
    </row>
    <row r="46" ht="23.25" customHeight="1">
      <c r="C46"/>
    </row>
    <row r="47" ht="23.25" customHeight="1">
      <c r="C47"/>
    </row>
    <row r="48" ht="23.25" customHeight="1">
      <c r="C48"/>
    </row>
    <row r="49" ht="18" customHeight="1">
      <c r="C49"/>
    </row>
    <row r="50" ht="18" customHeight="1">
      <c r="C50"/>
    </row>
    <row r="51" ht="18" customHeight="1">
      <c r="C51"/>
    </row>
    <row r="52" ht="18" customHeight="1">
      <c r="C52"/>
    </row>
    <row r="53" ht="18" customHeight="1">
      <c r="C53"/>
    </row>
    <row r="54" ht="18" customHeight="1">
      <c r="C54"/>
    </row>
    <row r="55" ht="27.75" customHeight="1">
      <c r="C55"/>
    </row>
    <row r="56" ht="27.75" customHeight="1">
      <c r="C56"/>
    </row>
    <row r="57" spans="3:4" ht="21" customHeight="1">
      <c r="C57"/>
      <c r="D57" s="39"/>
    </row>
    <row r="58" ht="27.75" customHeight="1">
      <c r="C58"/>
    </row>
    <row r="59" ht="27.75" customHeight="1">
      <c r="C59"/>
    </row>
    <row r="60" ht="18" customHeight="1">
      <c r="C60"/>
    </row>
    <row r="61" ht="18" customHeight="1">
      <c r="C61"/>
    </row>
    <row r="62" spans="1:3" ht="18" customHeight="1">
      <c r="A62" s="39">
        <f>SUM(C27:C33)</f>
        <v>16362000</v>
      </c>
      <c r="C62"/>
    </row>
    <row r="63" ht="18" customHeight="1">
      <c r="C63"/>
    </row>
    <row r="64" ht="18" customHeight="1">
      <c r="C64"/>
    </row>
    <row r="65" ht="18" customHeight="1">
      <c r="C65"/>
    </row>
    <row r="66" ht="33.75" customHeight="1">
      <c r="C66"/>
    </row>
    <row r="67" ht="29.25" customHeight="1">
      <c r="C67"/>
    </row>
    <row r="68" ht="28.5" customHeight="1">
      <c r="C68"/>
    </row>
    <row r="69" ht="27" customHeight="1">
      <c r="C69"/>
    </row>
    <row r="70" ht="21" customHeight="1">
      <c r="C70"/>
    </row>
    <row r="71" ht="21" customHeight="1">
      <c r="C71"/>
    </row>
    <row r="72" ht="21" customHeight="1">
      <c r="C72"/>
    </row>
    <row r="73" ht="21" customHeight="1">
      <c r="C73"/>
    </row>
    <row r="74" ht="18" customHeight="1">
      <c r="C74"/>
    </row>
    <row r="75" ht="18" customHeight="1">
      <c r="C75"/>
    </row>
    <row r="76" ht="18" customHeight="1">
      <c r="C76"/>
    </row>
    <row r="77" ht="18" customHeight="1">
      <c r="C77"/>
    </row>
    <row r="78" ht="18" customHeight="1">
      <c r="C78"/>
    </row>
    <row r="79" ht="18" customHeight="1">
      <c r="C79"/>
    </row>
    <row r="80" ht="18" customHeight="1">
      <c r="C80"/>
    </row>
    <row r="81" ht="18" customHeight="1">
      <c r="C81"/>
    </row>
    <row r="82" ht="18" customHeight="1">
      <c r="C82"/>
    </row>
    <row r="83" ht="18" customHeight="1">
      <c r="C83"/>
    </row>
    <row r="84" ht="18" customHeight="1">
      <c r="C84"/>
    </row>
    <row r="85" ht="18" customHeight="1">
      <c r="C85"/>
    </row>
    <row r="86" ht="18" customHeight="1">
      <c r="C86"/>
    </row>
    <row r="87" ht="18" customHeight="1">
      <c r="C87"/>
    </row>
    <row r="88" ht="18" customHeight="1">
      <c r="C88"/>
    </row>
    <row r="89" ht="18" customHeight="1">
      <c r="C89"/>
    </row>
    <row r="90" ht="18" customHeight="1">
      <c r="C90"/>
    </row>
    <row r="91" ht="18" customHeight="1">
      <c r="C91"/>
    </row>
    <row r="92" ht="18" customHeight="1">
      <c r="C92"/>
    </row>
    <row r="93" ht="18" customHeight="1">
      <c r="C93"/>
    </row>
    <row r="94" ht="18" customHeight="1">
      <c r="C94"/>
    </row>
    <row r="95" ht="15">
      <c r="C95"/>
    </row>
    <row r="96" ht="15">
      <c r="C96"/>
    </row>
    <row r="97" ht="15.75" customHeight="1">
      <c r="C97"/>
    </row>
    <row r="98" ht="15.75" customHeight="1">
      <c r="C98"/>
    </row>
    <row r="99" ht="15">
      <c r="C99"/>
    </row>
    <row r="100" ht="15">
      <c r="C100"/>
    </row>
    <row r="101" ht="15">
      <c r="C101"/>
    </row>
    <row r="102" ht="15" customHeight="1">
      <c r="C102"/>
    </row>
    <row r="103" ht="15">
      <c r="C103"/>
    </row>
    <row r="104" ht="15">
      <c r="C104"/>
    </row>
    <row r="105" ht="15">
      <c r="C105"/>
    </row>
    <row r="106" ht="15">
      <c r="C106"/>
    </row>
    <row r="107" ht="15">
      <c r="C107"/>
    </row>
    <row r="108" ht="15">
      <c r="C108"/>
    </row>
    <row r="109" ht="15.75" customHeight="1">
      <c r="C109"/>
    </row>
    <row r="110" ht="39" customHeight="1">
      <c r="C110"/>
    </row>
    <row r="111" ht="15" customHeight="1">
      <c r="C111"/>
    </row>
    <row r="112" ht="20.25" customHeight="1">
      <c r="C112"/>
    </row>
    <row r="113" ht="20.25" customHeight="1">
      <c r="C113"/>
    </row>
    <row r="114" ht="20.25" customHeight="1">
      <c r="C114"/>
    </row>
    <row r="115" ht="20.25" customHeight="1">
      <c r="C115"/>
    </row>
    <row r="116" ht="20.25" customHeight="1">
      <c r="C116">
        <f>182235-92151-3000</f>
        <v>87084</v>
      </c>
    </row>
    <row r="117" ht="20.25" customHeight="1">
      <c r="C117"/>
    </row>
    <row r="118" ht="20.25" customHeight="1">
      <c r="C118"/>
    </row>
    <row r="119" ht="20.25" customHeight="1">
      <c r="C119"/>
    </row>
    <row r="120" ht="20.25" customHeight="1">
      <c r="C120"/>
    </row>
    <row r="121" ht="20.25" customHeight="1">
      <c r="C121"/>
    </row>
    <row r="122" spans="2:3" ht="15">
      <c r="B122" s="39"/>
      <c r="C122"/>
    </row>
    <row r="123" ht="20.25" customHeight="1">
      <c r="C123"/>
    </row>
    <row r="124" ht="20.25" customHeight="1">
      <c r="C124"/>
    </row>
    <row r="125" ht="20.25" customHeight="1">
      <c r="C125"/>
    </row>
    <row r="126" ht="20.25" customHeight="1">
      <c r="C126"/>
    </row>
    <row r="127" ht="20.25" customHeight="1">
      <c r="C127"/>
    </row>
    <row r="128" ht="20.25" customHeight="1">
      <c r="C128"/>
    </row>
    <row r="129" ht="20.25" customHeight="1">
      <c r="C129"/>
    </row>
    <row r="130" ht="20.25" customHeight="1">
      <c r="C130"/>
    </row>
    <row r="131" ht="20.25" customHeight="1">
      <c r="C131"/>
    </row>
    <row r="132" ht="15">
      <c r="C132"/>
    </row>
    <row r="133" ht="15.75" customHeight="1">
      <c r="C133"/>
    </row>
    <row r="134" ht="15.75" customHeight="1">
      <c r="C134"/>
    </row>
    <row r="135" ht="15">
      <c r="C135"/>
    </row>
    <row r="136" ht="15">
      <c r="C136"/>
    </row>
    <row r="137" ht="15">
      <c r="C137"/>
    </row>
    <row r="138" ht="15">
      <c r="C138"/>
    </row>
    <row r="139" ht="15">
      <c r="C139"/>
    </row>
    <row r="140" ht="15">
      <c r="C140"/>
    </row>
    <row r="141" ht="15">
      <c r="C141"/>
    </row>
    <row r="142" ht="15">
      <c r="C142"/>
    </row>
    <row r="143" ht="15">
      <c r="C143"/>
    </row>
    <row r="144" ht="15">
      <c r="C144"/>
    </row>
    <row r="145" ht="15">
      <c r="C145"/>
    </row>
    <row r="146" ht="15">
      <c r="C146"/>
    </row>
    <row r="147" ht="15">
      <c r="C147"/>
    </row>
    <row r="148" ht="15">
      <c r="C148"/>
    </row>
    <row r="149" ht="15">
      <c r="C149"/>
    </row>
    <row r="150" ht="15">
      <c r="C150"/>
    </row>
    <row r="151" ht="15">
      <c r="C151"/>
    </row>
    <row r="152" ht="15">
      <c r="C152"/>
    </row>
    <row r="153" ht="15">
      <c r="C153"/>
    </row>
    <row r="154" ht="15">
      <c r="C154"/>
    </row>
    <row r="155" ht="48" customHeight="1">
      <c r="C155"/>
    </row>
    <row r="156" ht="20.25" customHeight="1">
      <c r="C156"/>
    </row>
    <row r="157" ht="20.25" customHeight="1">
      <c r="C157"/>
    </row>
    <row r="158" ht="20.25" customHeight="1">
      <c r="C158"/>
    </row>
    <row r="159" ht="20.25" customHeight="1">
      <c r="C159"/>
    </row>
    <row r="160" ht="20.25" customHeight="1">
      <c r="C160"/>
    </row>
    <row r="161" ht="20.25" customHeight="1">
      <c r="C161"/>
    </row>
    <row r="162" ht="20.25" customHeight="1">
      <c r="C162"/>
    </row>
    <row r="163" ht="20.25" customHeight="1">
      <c r="C163"/>
    </row>
    <row r="164" ht="20.25" customHeight="1">
      <c r="C164"/>
    </row>
    <row r="165" ht="21.75" customHeight="1">
      <c r="C165"/>
    </row>
    <row r="166" ht="22.5" customHeight="1">
      <c r="C166"/>
    </row>
    <row r="167" ht="20.25" customHeight="1">
      <c r="C167"/>
    </row>
    <row r="168" ht="20.25" customHeight="1">
      <c r="C168"/>
    </row>
    <row r="169" ht="20.25" customHeight="1">
      <c r="C169"/>
    </row>
    <row r="170" ht="27" customHeight="1">
      <c r="C170"/>
    </row>
    <row r="171" ht="30" customHeight="1">
      <c r="C171"/>
    </row>
    <row r="172" ht="20.25" customHeight="1">
      <c r="C172"/>
    </row>
    <row r="173" ht="24.75" customHeight="1">
      <c r="C173"/>
    </row>
    <row r="174" ht="22.5" customHeight="1">
      <c r="C174"/>
    </row>
    <row r="175" ht="23.25" customHeight="1">
      <c r="C175"/>
    </row>
    <row r="176" ht="15">
      <c r="C176"/>
    </row>
    <row r="177" ht="15">
      <c r="C177"/>
    </row>
    <row r="178" ht="15">
      <c r="C178"/>
    </row>
    <row r="179" ht="15">
      <c r="C179"/>
    </row>
    <row r="180" ht="15">
      <c r="C180"/>
    </row>
    <row r="181" ht="15">
      <c r="C181"/>
    </row>
    <row r="182" ht="15">
      <c r="C182"/>
    </row>
    <row r="183" ht="15">
      <c r="C183"/>
    </row>
    <row r="184" ht="15">
      <c r="C184"/>
    </row>
    <row r="185" ht="15">
      <c r="C185"/>
    </row>
    <row r="186" ht="15">
      <c r="C186"/>
    </row>
    <row r="187" ht="15">
      <c r="C187"/>
    </row>
    <row r="188" ht="15">
      <c r="C188"/>
    </row>
    <row r="189" ht="15">
      <c r="C189"/>
    </row>
    <row r="190" ht="15">
      <c r="C190"/>
    </row>
    <row r="191" ht="15">
      <c r="C191"/>
    </row>
    <row r="192" ht="15">
      <c r="C192"/>
    </row>
    <row r="193" ht="15">
      <c r="C193"/>
    </row>
    <row r="194" ht="15">
      <c r="C194"/>
    </row>
    <row r="195" ht="15">
      <c r="C195"/>
    </row>
    <row r="196" ht="15">
      <c r="C196"/>
    </row>
    <row r="197" ht="36" customHeight="1">
      <c r="C197"/>
    </row>
    <row r="198" ht="21.75" customHeight="1">
      <c r="C198"/>
    </row>
    <row r="199" ht="21.75" customHeight="1">
      <c r="C199"/>
    </row>
    <row r="200" ht="21.75" customHeight="1">
      <c r="C200"/>
    </row>
    <row r="201" ht="21.75" customHeight="1">
      <c r="C201"/>
    </row>
    <row r="202" ht="21.75" customHeight="1">
      <c r="C202"/>
    </row>
    <row r="203" ht="21.75" customHeight="1"/>
    <row r="204" ht="21.75" customHeight="1"/>
    <row r="205" ht="21.75" customHeight="1"/>
    <row r="206" ht="18" customHeight="1"/>
    <row r="207" ht="18" customHeight="1"/>
    <row r="208" ht="36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</sheetData>
  <sheetProtection/>
  <mergeCells count="12">
    <mergeCell ref="F7:F8"/>
    <mergeCell ref="D7:D8"/>
    <mergeCell ref="C7:C8"/>
    <mergeCell ref="B7:B8"/>
    <mergeCell ref="A1:F1"/>
    <mergeCell ref="A2:F2"/>
    <mergeCell ref="A3:F3"/>
    <mergeCell ref="A4:F4"/>
    <mergeCell ref="A5:F5"/>
    <mergeCell ref="A7:A8"/>
    <mergeCell ref="E7:E8"/>
    <mergeCell ref="E6:F6"/>
  </mergeCells>
  <printOptions/>
  <pageMargins left="0" right="0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52">
      <selection activeCell="I41" sqref="I41"/>
    </sheetView>
  </sheetViews>
  <sheetFormatPr defaultColWidth="9.140625" defaultRowHeight="15"/>
  <cols>
    <col min="1" max="1" width="4.8515625" style="0" customWidth="1"/>
    <col min="2" max="2" width="34.421875" style="0" customWidth="1"/>
    <col min="3" max="3" width="13.7109375" style="0" customWidth="1"/>
    <col min="4" max="4" width="13.57421875" style="0" customWidth="1"/>
    <col min="5" max="5" width="11.8515625" style="0" customWidth="1"/>
    <col min="6" max="6" width="11.421875" style="0" customWidth="1"/>
    <col min="7" max="7" width="10.00390625" style="0" customWidth="1"/>
    <col min="9" max="9" width="13.8515625" style="0" customWidth="1"/>
  </cols>
  <sheetData>
    <row r="1" spans="1:7" ht="15">
      <c r="A1" s="73" t="s">
        <v>32</v>
      </c>
      <c r="B1" s="73"/>
      <c r="C1" s="73"/>
      <c r="D1" s="73"/>
      <c r="E1" s="73"/>
      <c r="F1" s="73"/>
      <c r="G1" s="73"/>
    </row>
    <row r="2" spans="1:7" ht="22.5" customHeight="1">
      <c r="A2" s="74" t="s">
        <v>0</v>
      </c>
      <c r="B2" s="74"/>
      <c r="C2" s="74"/>
      <c r="D2" s="74"/>
      <c r="E2" s="74"/>
      <c r="F2" s="74"/>
      <c r="G2" s="74"/>
    </row>
    <row r="3" spans="1:6" ht="18.75" customHeight="1">
      <c r="A3" s="74" t="s">
        <v>1</v>
      </c>
      <c r="B3" s="74"/>
      <c r="C3" s="74"/>
      <c r="D3" s="74"/>
      <c r="E3" s="74"/>
      <c r="F3" s="74"/>
    </row>
    <row r="4" ht="15.75">
      <c r="A4" s="1"/>
    </row>
    <row r="5" spans="1:6" ht="15.75">
      <c r="A5" s="75" t="s">
        <v>65</v>
      </c>
      <c r="B5" s="75"/>
      <c r="C5" s="75"/>
      <c r="D5" s="75"/>
      <c r="E5" s="75"/>
      <c r="F5" s="75"/>
    </row>
    <row r="6" spans="1:7" ht="15.75">
      <c r="A6" s="80" t="s">
        <v>66</v>
      </c>
      <c r="B6" s="80"/>
      <c r="C6" s="80"/>
      <c r="D6" s="80"/>
      <c r="E6" s="80"/>
      <c r="F6" s="80"/>
      <c r="G6" s="80"/>
    </row>
    <row r="7" spans="1:7" ht="15.75">
      <c r="A7" s="76" t="s">
        <v>29</v>
      </c>
      <c r="B7" s="76"/>
      <c r="C7" s="76"/>
      <c r="D7" s="76"/>
      <c r="E7" s="76"/>
      <c r="F7" s="76"/>
      <c r="G7" s="76"/>
    </row>
    <row r="8" spans="6:7" ht="15.75">
      <c r="F8" s="81" t="s">
        <v>30</v>
      </c>
      <c r="G8" s="81"/>
    </row>
    <row r="9" spans="1:7" ht="30.75" customHeight="1">
      <c r="A9" s="82" t="s">
        <v>2</v>
      </c>
      <c r="B9" s="82" t="s">
        <v>3</v>
      </c>
      <c r="C9" s="82" t="s">
        <v>33</v>
      </c>
      <c r="D9" s="82" t="s">
        <v>34</v>
      </c>
      <c r="E9" s="84" t="s">
        <v>4</v>
      </c>
      <c r="F9" s="84"/>
      <c r="G9" s="84"/>
    </row>
    <row r="10" spans="1:7" ht="39" customHeight="1">
      <c r="A10" s="83"/>
      <c r="B10" s="83"/>
      <c r="C10" s="83"/>
      <c r="D10" s="83"/>
      <c r="E10" s="6" t="s">
        <v>35</v>
      </c>
      <c r="F10" s="6" t="s">
        <v>36</v>
      </c>
      <c r="G10" s="6" t="s">
        <v>45</v>
      </c>
    </row>
    <row r="11" spans="1:7" ht="30.75" customHeight="1">
      <c r="A11" s="9" t="s">
        <v>5</v>
      </c>
      <c r="B11" s="10" t="s">
        <v>37</v>
      </c>
      <c r="C11" s="9"/>
      <c r="D11" s="9"/>
      <c r="E11" s="9"/>
      <c r="F11" s="9"/>
      <c r="G11" s="9"/>
    </row>
    <row r="12" spans="1:7" ht="22.5" customHeight="1">
      <c r="A12" s="7" t="s">
        <v>38</v>
      </c>
      <c r="B12" s="21" t="s">
        <v>39</v>
      </c>
      <c r="C12" s="22">
        <f>C13+C22+C24</f>
        <v>752702</v>
      </c>
      <c r="D12" s="22">
        <f>D13+D22+D24</f>
        <v>752702</v>
      </c>
      <c r="E12" s="7"/>
      <c r="F12" s="7"/>
      <c r="G12" s="7"/>
    </row>
    <row r="13" spans="1:7" ht="22.5" customHeight="1">
      <c r="A13" s="7" t="s">
        <v>7</v>
      </c>
      <c r="B13" s="23" t="s">
        <v>48</v>
      </c>
      <c r="C13" s="24">
        <f>SUM(C14:C21)</f>
        <v>652602</v>
      </c>
      <c r="D13" s="24">
        <f>SUM(D14:D21)</f>
        <v>652602</v>
      </c>
      <c r="E13" s="7"/>
      <c r="F13" s="7"/>
      <c r="G13" s="7"/>
    </row>
    <row r="14" spans="1:7" ht="22.5" customHeight="1">
      <c r="A14" s="7"/>
      <c r="B14" s="25" t="s">
        <v>49</v>
      </c>
      <c r="C14" s="26">
        <v>465292</v>
      </c>
      <c r="D14" s="26">
        <v>465292</v>
      </c>
      <c r="E14" s="7"/>
      <c r="F14" s="7"/>
      <c r="G14" s="7"/>
    </row>
    <row r="15" spans="1:7" ht="22.5" customHeight="1">
      <c r="A15" s="7"/>
      <c r="B15" s="25" t="s">
        <v>50</v>
      </c>
      <c r="C15" s="26">
        <v>7520</v>
      </c>
      <c r="D15" s="26">
        <v>7520</v>
      </c>
      <c r="E15" s="7"/>
      <c r="F15" s="7"/>
      <c r="G15" s="7"/>
    </row>
    <row r="16" spans="1:7" ht="22.5" customHeight="1">
      <c r="A16" s="7"/>
      <c r="B16" s="25" t="s">
        <v>51</v>
      </c>
      <c r="C16" s="26">
        <v>3000</v>
      </c>
      <c r="D16" s="26">
        <v>3000</v>
      </c>
      <c r="E16" s="7"/>
      <c r="F16" s="7"/>
      <c r="G16" s="7"/>
    </row>
    <row r="17" spans="1:7" ht="34.5" customHeight="1">
      <c r="A17" s="7"/>
      <c r="B17" s="25" t="s">
        <v>52</v>
      </c>
      <c r="C17" s="26">
        <v>61700</v>
      </c>
      <c r="D17" s="26">
        <v>61700</v>
      </c>
      <c r="E17" s="7"/>
      <c r="F17" s="7"/>
      <c r="G17" s="7"/>
    </row>
    <row r="18" spans="1:7" ht="33" customHeight="1">
      <c r="A18" s="7"/>
      <c r="B18" s="25" t="s">
        <v>53</v>
      </c>
      <c r="C18" s="26">
        <v>48290</v>
      </c>
      <c r="D18" s="26">
        <v>48290</v>
      </c>
      <c r="E18" s="7"/>
      <c r="F18" s="7"/>
      <c r="G18" s="7"/>
    </row>
    <row r="19" spans="1:7" ht="33.75" customHeight="1">
      <c r="A19" s="7"/>
      <c r="B19" s="25" t="s">
        <v>54</v>
      </c>
      <c r="C19" s="26">
        <v>56000</v>
      </c>
      <c r="D19" s="26">
        <v>56000</v>
      </c>
      <c r="E19" s="7"/>
      <c r="F19" s="7"/>
      <c r="G19" s="7"/>
    </row>
    <row r="20" spans="1:7" ht="22.5" customHeight="1">
      <c r="A20" s="7"/>
      <c r="B20" s="25" t="s">
        <v>67</v>
      </c>
      <c r="C20" s="26">
        <v>9000</v>
      </c>
      <c r="D20" s="26">
        <v>9000</v>
      </c>
      <c r="E20" s="7"/>
      <c r="F20" s="7"/>
      <c r="G20" s="7"/>
    </row>
    <row r="21" spans="1:7" ht="37.5" customHeight="1">
      <c r="A21" s="7"/>
      <c r="B21" s="25" t="s">
        <v>68</v>
      </c>
      <c r="C21" s="26">
        <v>1800</v>
      </c>
      <c r="D21" s="26">
        <v>1800</v>
      </c>
      <c r="E21" s="7"/>
      <c r="F21" s="7"/>
      <c r="G21" s="7"/>
    </row>
    <row r="22" spans="1:7" ht="22.5" customHeight="1">
      <c r="A22" s="7" t="s">
        <v>8</v>
      </c>
      <c r="B22" s="23" t="s">
        <v>25</v>
      </c>
      <c r="C22" s="24">
        <f>C23</f>
        <v>20100</v>
      </c>
      <c r="D22" s="24">
        <f>D23</f>
        <v>20100</v>
      </c>
      <c r="E22" s="7"/>
      <c r="F22" s="7"/>
      <c r="G22" s="7"/>
    </row>
    <row r="23" spans="1:7" ht="22.5" customHeight="1">
      <c r="A23" s="7"/>
      <c r="B23" s="25" t="s">
        <v>26</v>
      </c>
      <c r="C23" s="26">
        <v>20100</v>
      </c>
      <c r="D23" s="26">
        <v>20100</v>
      </c>
      <c r="E23" s="7"/>
      <c r="F23" s="7"/>
      <c r="G23" s="7"/>
    </row>
    <row r="24" spans="1:7" ht="22.5" customHeight="1">
      <c r="A24" s="7" t="s">
        <v>70</v>
      </c>
      <c r="B24" s="23" t="s">
        <v>69</v>
      </c>
      <c r="C24" s="24">
        <v>80000</v>
      </c>
      <c r="D24" s="24">
        <v>80000</v>
      </c>
      <c r="E24" s="7"/>
      <c r="F24" s="7"/>
      <c r="G24" s="7"/>
    </row>
    <row r="25" spans="1:7" ht="22.5" customHeight="1">
      <c r="A25" s="18" t="s">
        <v>40</v>
      </c>
      <c r="B25" s="19" t="s">
        <v>41</v>
      </c>
      <c r="C25" s="18">
        <v>0</v>
      </c>
      <c r="D25" s="18">
        <v>0</v>
      </c>
      <c r="E25" s="18"/>
      <c r="F25" s="18"/>
      <c r="G25" s="18"/>
    </row>
    <row r="26" spans="1:7" ht="22.5" customHeight="1">
      <c r="A26" s="18" t="s">
        <v>42</v>
      </c>
      <c r="B26" s="19" t="s">
        <v>43</v>
      </c>
      <c r="C26" s="20">
        <f>C27+C38+C36</f>
        <v>752702</v>
      </c>
      <c r="D26" s="20">
        <f>D27+D38+D36</f>
        <v>752702</v>
      </c>
      <c r="E26" s="18"/>
      <c r="F26" s="18"/>
      <c r="G26" s="18"/>
    </row>
    <row r="27" spans="1:7" ht="22.5" customHeight="1">
      <c r="A27" s="7" t="s">
        <v>7</v>
      </c>
      <c r="B27" s="23" t="s">
        <v>48</v>
      </c>
      <c r="C27" s="24">
        <f>SUM(C28:C35)</f>
        <v>652602</v>
      </c>
      <c r="D27" s="24">
        <f>SUM(D28:D35)</f>
        <v>652602</v>
      </c>
      <c r="E27" s="7"/>
      <c r="F27" s="7"/>
      <c r="G27" s="7"/>
    </row>
    <row r="28" spans="1:7" ht="22.5" customHeight="1">
      <c r="A28" s="7"/>
      <c r="B28" s="25" t="s">
        <v>49</v>
      </c>
      <c r="C28" s="26">
        <v>465292</v>
      </c>
      <c r="D28" s="26">
        <v>465292</v>
      </c>
      <c r="E28" s="7"/>
      <c r="F28" s="7"/>
      <c r="G28" s="7"/>
    </row>
    <row r="29" spans="1:7" ht="22.5" customHeight="1">
      <c r="A29" s="7"/>
      <c r="B29" s="25" t="s">
        <v>50</v>
      </c>
      <c r="C29" s="26">
        <v>7520</v>
      </c>
      <c r="D29" s="26">
        <v>7520</v>
      </c>
      <c r="E29" s="7"/>
      <c r="F29" s="7"/>
      <c r="G29" s="7"/>
    </row>
    <row r="30" spans="1:7" ht="22.5" customHeight="1">
      <c r="A30" s="7"/>
      <c r="B30" s="25" t="s">
        <v>51</v>
      </c>
      <c r="C30" s="26">
        <v>3000</v>
      </c>
      <c r="D30" s="26">
        <v>3000</v>
      </c>
      <c r="E30" s="7"/>
      <c r="F30" s="7"/>
      <c r="G30" s="7"/>
    </row>
    <row r="31" spans="1:7" ht="32.25" customHeight="1">
      <c r="A31" s="7"/>
      <c r="B31" s="25" t="s">
        <v>52</v>
      </c>
      <c r="C31" s="26">
        <v>61700</v>
      </c>
      <c r="D31" s="26">
        <v>61700</v>
      </c>
      <c r="E31" s="7"/>
      <c r="F31" s="7"/>
      <c r="G31" s="7"/>
    </row>
    <row r="32" spans="1:7" ht="35.25" customHeight="1">
      <c r="A32" s="7"/>
      <c r="B32" s="25" t="s">
        <v>53</v>
      </c>
      <c r="C32" s="26">
        <v>48290</v>
      </c>
      <c r="D32" s="26">
        <v>48290</v>
      </c>
      <c r="E32" s="7"/>
      <c r="F32" s="7"/>
      <c r="G32" s="7"/>
    </row>
    <row r="33" spans="1:7" ht="32.25" customHeight="1">
      <c r="A33" s="7"/>
      <c r="B33" s="25" t="s">
        <v>54</v>
      </c>
      <c r="C33" s="26">
        <v>56000</v>
      </c>
      <c r="D33" s="26">
        <v>56000</v>
      </c>
      <c r="E33" s="7"/>
      <c r="F33" s="7"/>
      <c r="G33" s="7"/>
    </row>
    <row r="34" spans="1:7" ht="23.25" customHeight="1">
      <c r="A34" s="7"/>
      <c r="B34" s="25" t="s">
        <v>67</v>
      </c>
      <c r="C34" s="26">
        <v>9000</v>
      </c>
      <c r="D34" s="26">
        <v>9000</v>
      </c>
      <c r="E34" s="7"/>
      <c r="F34" s="7"/>
      <c r="G34" s="7"/>
    </row>
    <row r="35" spans="1:7" ht="36.75" customHeight="1">
      <c r="A35" s="7"/>
      <c r="B35" s="25" t="s">
        <v>68</v>
      </c>
      <c r="C35" s="26">
        <v>1800</v>
      </c>
      <c r="D35" s="26">
        <v>1800</v>
      </c>
      <c r="E35" s="7"/>
      <c r="F35" s="7"/>
      <c r="G35" s="7"/>
    </row>
    <row r="36" spans="1:7" ht="22.5" customHeight="1">
      <c r="A36" s="7" t="s">
        <v>8</v>
      </c>
      <c r="B36" s="23" t="s">
        <v>25</v>
      </c>
      <c r="C36" s="24">
        <f>C37</f>
        <v>20100</v>
      </c>
      <c r="D36" s="24">
        <f>D37</f>
        <v>20100</v>
      </c>
      <c r="E36" s="7"/>
      <c r="F36" s="7"/>
      <c r="G36" s="7"/>
    </row>
    <row r="37" spans="1:7" ht="22.5" customHeight="1">
      <c r="A37" s="7"/>
      <c r="B37" s="25" t="s">
        <v>26</v>
      </c>
      <c r="C37" s="26">
        <v>20100</v>
      </c>
      <c r="D37" s="26">
        <v>20100</v>
      </c>
      <c r="E37" s="7"/>
      <c r="F37" s="7"/>
      <c r="G37" s="7"/>
    </row>
    <row r="38" spans="1:7" ht="22.5" customHeight="1">
      <c r="A38" s="7" t="s">
        <v>70</v>
      </c>
      <c r="B38" s="23" t="s">
        <v>69</v>
      </c>
      <c r="C38" s="24">
        <v>80000</v>
      </c>
      <c r="D38" s="24">
        <v>80000</v>
      </c>
      <c r="E38" s="7"/>
      <c r="F38" s="7"/>
      <c r="G38" s="7"/>
    </row>
    <row r="39" spans="1:7" ht="22.5" customHeight="1">
      <c r="A39" s="7" t="s">
        <v>18</v>
      </c>
      <c r="B39" s="11" t="s">
        <v>44</v>
      </c>
      <c r="C39" s="30">
        <f>C40+C46+C49+C44</f>
        <v>13610910.9</v>
      </c>
      <c r="D39" s="30">
        <f>D40+D46+D49+D44</f>
        <v>13610910.9</v>
      </c>
      <c r="E39" s="30">
        <f>E40+E46+E49+E44</f>
        <v>4928601.1</v>
      </c>
      <c r="F39" s="30">
        <f>F40+F46+F49+F44</f>
        <v>185537.5</v>
      </c>
      <c r="G39" s="30">
        <f>G40+G46+G49+G44</f>
        <v>866136.9</v>
      </c>
    </row>
    <row r="40" spans="1:7" ht="22.5" customHeight="1">
      <c r="A40" s="7">
        <v>1</v>
      </c>
      <c r="B40" s="11" t="s">
        <v>12</v>
      </c>
      <c r="C40" s="27">
        <f>C41+C43+C42</f>
        <v>7401771.9</v>
      </c>
      <c r="D40" s="27">
        <f>D41+D43+D42</f>
        <v>7401771.9</v>
      </c>
      <c r="E40" s="30">
        <f>E41+E43+E42</f>
        <v>4928601.1</v>
      </c>
      <c r="F40" s="30">
        <f>F41+F43+F42</f>
        <v>185537.5</v>
      </c>
      <c r="G40" s="30">
        <f>G41+G43+G42</f>
        <v>866136.9</v>
      </c>
    </row>
    <row r="41" spans="1:7" ht="22.5" customHeight="1">
      <c r="A41" s="7" t="s">
        <v>7</v>
      </c>
      <c r="B41" s="11" t="s">
        <v>13</v>
      </c>
      <c r="C41" s="27">
        <v>7090000</v>
      </c>
      <c r="D41" s="27">
        <v>7090000</v>
      </c>
      <c r="E41" s="30">
        <v>4928601.1</v>
      </c>
      <c r="F41" s="30">
        <v>185537.5</v>
      </c>
      <c r="G41" s="30">
        <v>866136.9</v>
      </c>
    </row>
    <row r="42" spans="1:7" ht="22.5" customHeight="1">
      <c r="A42" s="7" t="s">
        <v>8</v>
      </c>
      <c r="B42" s="11" t="s">
        <v>73</v>
      </c>
      <c r="C42" s="27">
        <v>140279</v>
      </c>
      <c r="D42" s="27">
        <v>140279</v>
      </c>
      <c r="E42" s="27"/>
      <c r="F42" s="27"/>
      <c r="G42" s="27"/>
    </row>
    <row r="43" spans="1:7" ht="33.75" customHeight="1">
      <c r="A43" s="7" t="s">
        <v>70</v>
      </c>
      <c r="B43" s="11" t="s">
        <v>14</v>
      </c>
      <c r="C43" s="30">
        <v>171492.9</v>
      </c>
      <c r="D43" s="30">
        <v>171492.9</v>
      </c>
      <c r="E43" s="27"/>
      <c r="F43" s="27"/>
      <c r="G43" s="27"/>
    </row>
    <row r="44" spans="1:7" ht="33.75" customHeight="1">
      <c r="A44" s="7">
        <v>2</v>
      </c>
      <c r="B44" s="11" t="s">
        <v>74</v>
      </c>
      <c r="C44" s="27">
        <f>C45</f>
        <v>315000</v>
      </c>
      <c r="D44" s="27">
        <f>D45</f>
        <v>315000</v>
      </c>
      <c r="E44" s="27">
        <f>E45</f>
        <v>0</v>
      </c>
      <c r="F44" s="27">
        <f>F45</f>
        <v>0</v>
      </c>
      <c r="G44" s="27">
        <f>G45</f>
        <v>0</v>
      </c>
    </row>
    <row r="45" spans="1:7" ht="73.5" customHeight="1">
      <c r="A45" s="7"/>
      <c r="B45" s="11" t="s">
        <v>77</v>
      </c>
      <c r="C45" s="27">
        <v>315000</v>
      </c>
      <c r="D45" s="27">
        <v>315000</v>
      </c>
      <c r="E45" s="27"/>
      <c r="F45" s="27"/>
      <c r="G45" s="27"/>
    </row>
    <row r="46" spans="1:7" ht="22.5" customHeight="1">
      <c r="A46" s="7">
        <v>3</v>
      </c>
      <c r="B46" s="11" t="s">
        <v>22</v>
      </c>
      <c r="C46" s="27">
        <f>C47+C48</f>
        <v>5303600</v>
      </c>
      <c r="D46" s="27">
        <f>D47+D48</f>
        <v>5303600</v>
      </c>
      <c r="E46" s="27">
        <f>E47+E48</f>
        <v>0</v>
      </c>
      <c r="F46" s="27">
        <f>F47+F48</f>
        <v>0</v>
      </c>
      <c r="G46" s="27">
        <f>G47+G48</f>
        <v>0</v>
      </c>
    </row>
    <row r="47" spans="1:7" ht="22.5" customHeight="1">
      <c r="A47" s="7" t="s">
        <v>16</v>
      </c>
      <c r="B47" s="11" t="s">
        <v>71</v>
      </c>
      <c r="C47" s="27">
        <v>3032700</v>
      </c>
      <c r="D47" s="27">
        <v>3032700</v>
      </c>
      <c r="E47" s="27"/>
      <c r="F47" s="27"/>
      <c r="G47" s="27"/>
    </row>
    <row r="48" spans="1:7" ht="22.5" customHeight="1">
      <c r="A48" s="7" t="s">
        <v>17</v>
      </c>
      <c r="B48" s="11" t="s">
        <v>72</v>
      </c>
      <c r="C48" s="27">
        <v>2270900</v>
      </c>
      <c r="D48" s="27">
        <v>2270900</v>
      </c>
      <c r="E48" s="27"/>
      <c r="F48" s="27"/>
      <c r="G48" s="27"/>
    </row>
    <row r="49" spans="1:7" ht="22.5" customHeight="1">
      <c r="A49" s="7">
        <v>4</v>
      </c>
      <c r="B49" s="11" t="s">
        <v>23</v>
      </c>
      <c r="C49" s="27">
        <f>C50+C51</f>
        <v>590539</v>
      </c>
      <c r="D49" s="27">
        <f>D50+D51</f>
        <v>590539</v>
      </c>
      <c r="E49" s="27">
        <f>E50+E51</f>
        <v>0</v>
      </c>
      <c r="F49" s="27">
        <f>F50+F51</f>
        <v>0</v>
      </c>
      <c r="G49" s="27">
        <f>G50+G51</f>
        <v>0</v>
      </c>
    </row>
    <row r="50" spans="1:7" ht="41.25" customHeight="1">
      <c r="A50" s="7" t="s">
        <v>20</v>
      </c>
      <c r="B50" s="11" t="s">
        <v>76</v>
      </c>
      <c r="C50" s="27">
        <v>60000</v>
      </c>
      <c r="D50" s="27">
        <v>60000</v>
      </c>
      <c r="E50" s="27"/>
      <c r="F50" s="27"/>
      <c r="G50" s="27"/>
    </row>
    <row r="51" spans="1:7" ht="38.25" customHeight="1">
      <c r="A51" s="8" t="s">
        <v>21</v>
      </c>
      <c r="B51" s="28" t="s">
        <v>75</v>
      </c>
      <c r="C51" s="29">
        <v>530539</v>
      </c>
      <c r="D51" s="29">
        <v>530539</v>
      </c>
      <c r="E51" s="29"/>
      <c r="F51" s="29"/>
      <c r="G51" s="29"/>
    </row>
  </sheetData>
  <sheetProtection/>
  <mergeCells count="12">
    <mergeCell ref="F8:G8"/>
    <mergeCell ref="A9:A10"/>
    <mergeCell ref="B9:B10"/>
    <mergeCell ref="C9:C10"/>
    <mergeCell ref="D9:D10"/>
    <mergeCell ref="E9:G9"/>
    <mergeCell ref="A7:G7"/>
    <mergeCell ref="A2:G2"/>
    <mergeCell ref="A3:F3"/>
    <mergeCell ref="A5:F5"/>
    <mergeCell ref="A1:G1"/>
    <mergeCell ref="A6:G6"/>
  </mergeCells>
  <printOptions/>
  <pageMargins left="0" right="0" top="0.5" bottom="0.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</dc:creator>
  <cp:keywords/>
  <dc:description/>
  <cp:lastModifiedBy>andongnhi</cp:lastModifiedBy>
  <cp:lastPrinted>2022-07-07T04:16:34Z</cp:lastPrinted>
  <dcterms:created xsi:type="dcterms:W3CDTF">2017-10-03T01:15:51Z</dcterms:created>
  <dcterms:modified xsi:type="dcterms:W3CDTF">2022-10-05T03:34:46Z</dcterms:modified>
  <cp:category/>
  <cp:version/>
  <cp:contentType/>
  <cp:contentStatus/>
</cp:coreProperties>
</file>